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'Sheet1'!$A$1:$K$31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<sst xmlns="http://schemas.openxmlformats.org/spreadsheetml/2006/main" count="54" uniqueCount="54">
  <si>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Juris </t>
  </si>
  <si>
    <t>TEA &amp; PTD County &amp; District Number</t>
  </si>
  <si>
    <t>Taxing Unit</t>
  </si>
  <si>
    <t>Date Adopted</t>
  </si>
  <si>
    <t>Parcel Count</t>
  </si>
  <si>
    <t>Total Appraised Value</t>
  </si>
  <si>
    <t>Total Taxable Value</t>
  </si>
  <si>
    <t>M&amp;O Rate</t>
  </si>
  <si>
    <t>I&amp;S Rate</t>
  </si>
  <si>
    <t>Total Tax Rate</t>
  </si>
  <si>
    <t>102-000-00</t>
  </si>
  <si>
    <t>Harrison County</t>
  </si>
  <si>
    <t>102-201-40</t>
  </si>
  <si>
    <t>ESD #1</t>
  </si>
  <si>
    <t>102-202-40</t>
  </si>
  <si>
    <t>ESD #2</t>
  </si>
  <si>
    <t>102-204-40</t>
  </si>
  <si>
    <t>ESD #3</t>
  </si>
  <si>
    <t>102-203-40</t>
  </si>
  <si>
    <t>ESD #4</t>
  </si>
  <si>
    <t>102-906-02</t>
  </si>
  <si>
    <t>102-904-02</t>
  </si>
  <si>
    <t>Hallsville ISD</t>
  </si>
  <si>
    <t>102-905-02</t>
  </si>
  <si>
    <t>Harleton ISD</t>
  </si>
  <si>
    <t>102-901-02</t>
  </si>
  <si>
    <t>Karnack ISD</t>
  </si>
  <si>
    <t>102-902-02</t>
  </si>
  <si>
    <t>Marshall ISD</t>
  </si>
  <si>
    <t>230-906-02</t>
  </si>
  <si>
    <t>New Diana ISD</t>
  </si>
  <si>
    <t>230-903-02</t>
  </si>
  <si>
    <t>Ore City ISD</t>
  </si>
  <si>
    <t>102-903-02</t>
  </si>
  <si>
    <t>Waskom ISD</t>
  </si>
  <si>
    <t>102-101-03</t>
  </si>
  <si>
    <t>City of Hallsville</t>
  </si>
  <si>
    <t>092-106-03</t>
  </si>
  <si>
    <t>City of Longview</t>
  </si>
  <si>
    <t>102-103-03</t>
  </si>
  <si>
    <t>City of Marshall</t>
  </si>
  <si>
    <t>102-102-03</t>
  </si>
  <si>
    <t>City of Waskom</t>
  </si>
  <si>
    <t>MyDocs\Excel\History HCAD\Yearly History</t>
  </si>
  <si>
    <t>TOTALS</t>
  </si>
  <si>
    <r>
      <t xml:space="preserve">Elysian Fields ISD </t>
    </r>
    <r>
      <rPr>
        <i/>
        <sz val="6"/>
        <rFont val="Arial"/>
        <family val="2"/>
      </rPr>
      <t>(Harrison)</t>
    </r>
  </si>
  <si>
    <t>ESD #5</t>
  </si>
  <si>
    <t>ESD #6</t>
  </si>
  <si>
    <t>ESD #7</t>
  </si>
  <si>
    <t>ESD #8</t>
  </si>
  <si>
    <t>ESD #9</t>
  </si>
  <si>
    <t>2021 DISTRICT DATA</t>
  </si>
  <si>
    <t>Parcel Count, Certified Values, Adopted Tax Rates and Original Levy's for 2021</t>
  </si>
  <si>
    <t>ACTUAL 2021 Tax Levy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</si>
</sst>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000"/>
    <numFmt numFmtId="167" formatCode="[$-409]dddd\,\ mmmm\ dd\,\ yy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"/>
    <numFmt numFmtId="171" formatCode="0.0000"/>
    <numFmt numFmtId="172" formatCode="0.0"/>
    <numFmt numFmtId="173" formatCode="_(* #,##0.00000_);_(* \(#,##0.00000\);_(* &quot;-&quot;?????_);_(@_)"/>
    <numFmt numFmtId="174" formatCode="0.0000000"/>
    <numFmt numFmtId="175" formatCode="_(* #,##0.000000_);_(* \(#,##0.000000\);_(* &quot;-&quot;????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164" fontId="2" fillId="0" borderId="21" xfId="42" applyNumberFormat="1" applyFont="1" applyBorder="1" applyAlignment="1">
      <alignment/>
    </xf>
    <xf numFmtId="38" fontId="2" fillId="0" borderId="21" xfId="42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1" xfId="0" applyFont="1" applyBorder="1" applyAlignment="1">
      <alignment/>
    </xf>
    <xf numFmtId="169" fontId="2" fillId="0" borderId="27" xfId="44" applyNumberFormat="1" applyFont="1" applyBorder="1" applyAlignment="1">
      <alignment/>
    </xf>
    <xf numFmtId="164" fontId="2" fillId="0" borderId="25" xfId="42" applyNumberFormat="1" applyFont="1" applyBorder="1" applyAlignment="1">
      <alignment/>
    </xf>
    <xf numFmtId="166" fontId="2" fillId="0" borderId="23" xfId="0" applyNumberFormat="1" applyFont="1" applyBorder="1" applyAlignment="1">
      <alignment horizontal="right"/>
    </xf>
    <xf numFmtId="166" fontId="2" fillId="0" borderId="23" xfId="0" applyNumberFormat="1" applyFont="1" applyBorder="1" applyAlignment="1">
      <alignment/>
    </xf>
    <xf numFmtId="166" fontId="2" fillId="0" borderId="21" xfId="0" applyNumberFormat="1" applyFont="1" applyBorder="1" applyAlignment="1">
      <alignment horizontal="right"/>
    </xf>
    <xf numFmtId="166" fontId="2" fillId="0" borderId="21" xfId="0" applyNumberFormat="1" applyFont="1" applyBorder="1" applyAlignment="1">
      <alignment horizontal="center"/>
    </xf>
    <xf numFmtId="166" fontId="2" fillId="0" borderId="21" xfId="0" applyNumberFormat="1" applyFont="1" applyBorder="1" applyAlignment="1">
      <alignment/>
    </xf>
    <xf numFmtId="44" fontId="2" fillId="0" borderId="0" xfId="44" applyFont="1" applyBorder="1" applyAlignment="1">
      <alignment/>
    </xf>
    <xf numFmtId="44" fontId="2" fillId="0" borderId="14" xfId="44" applyFont="1" applyBorder="1" applyAlignment="1">
      <alignment/>
    </xf>
    <xf numFmtId="44" fontId="3" fillId="0" borderId="17" xfId="44" applyFont="1" applyBorder="1" applyAlignment="1">
      <alignment horizontal="center" wrapText="1"/>
    </xf>
    <xf numFmtId="44" fontId="2" fillId="0" borderId="21" xfId="44" applyFont="1" applyBorder="1" applyAlignment="1">
      <alignment/>
    </xf>
    <xf numFmtId="44" fontId="2" fillId="0" borderId="25" xfId="44" applyFont="1" applyBorder="1" applyAlignment="1">
      <alignment/>
    </xf>
    <xf numFmtId="44" fontId="2" fillId="0" borderId="17" xfId="44" applyFont="1" applyBorder="1" applyAlignment="1">
      <alignment/>
    </xf>
    <xf numFmtId="174" fontId="2" fillId="0" borderId="21" xfId="0" applyNumberFormat="1" applyFont="1" applyBorder="1" applyAlignment="1">
      <alignment horizontal="right"/>
    </xf>
    <xf numFmtId="174" fontId="2" fillId="0" borderId="21" xfId="0" applyNumberFormat="1" applyFont="1" applyBorder="1" applyAlignment="1">
      <alignment horizontal="center"/>
    </xf>
    <xf numFmtId="169" fontId="2" fillId="0" borderId="17" xfId="44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4" fontId="2" fillId="0" borderId="21" xfId="44" applyNumberFormat="1" applyFont="1" applyBorder="1" applyAlignment="1">
      <alignment/>
    </xf>
    <xf numFmtId="44" fontId="2" fillId="0" borderId="27" xfId="44" applyNumberFormat="1" applyFont="1" applyBorder="1" applyAlignment="1">
      <alignment/>
    </xf>
    <xf numFmtId="44" fontId="2" fillId="0" borderId="25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:K31"/>
    </sheetView>
  </sheetViews>
  <sheetFormatPr defaultColWidth="9.140625" defaultRowHeight="12.75"/>
  <cols>
    <col min="1" max="1" width="4.28125" style="21" customWidth="1"/>
    <col min="2" max="2" width="11.57421875" style="14" customWidth="1"/>
    <col min="3" max="3" width="17.57421875" style="15" customWidth="1"/>
    <col min="4" max="4" width="8.140625" style="15" customWidth="1"/>
    <col min="5" max="5" width="11.421875" style="15" customWidth="1"/>
    <col min="6" max="6" width="14.140625" style="15" customWidth="1"/>
    <col min="7" max="7" width="13.57421875" style="15" customWidth="1"/>
    <col min="8" max="8" width="15.7109375" style="40" customWidth="1"/>
    <col min="9" max="9" width="8.421875" style="15" customWidth="1"/>
    <col min="10" max="10" width="7.57421875" style="15" customWidth="1"/>
    <col min="11" max="11" width="8.57421875" style="15" customWidth="1"/>
    <col min="12" max="16384" width="9.140625" style="15" customWidth="1"/>
  </cols>
  <sheetData>
    <row r="1" spans="1:11" s="1" customFormat="1" ht="12.75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3" customFormat="1" ht="9.75">
      <c r="A2" s="2"/>
      <c r="H2" s="37"/>
      <c r="K2" s="4"/>
    </row>
    <row r="3" spans="1:11" s="3" customFormat="1" ht="12.75">
      <c r="A3" s="49" t="s">
        <v>52</v>
      </c>
      <c r="B3" s="50"/>
      <c r="C3" s="50"/>
      <c r="D3" s="50"/>
      <c r="E3" s="50"/>
      <c r="F3" s="50"/>
      <c r="G3" s="50"/>
      <c r="H3" s="50"/>
      <c r="I3" s="50"/>
      <c r="J3" s="50"/>
      <c r="K3" s="51"/>
    </row>
    <row r="4" spans="1:12" s="9" customFormat="1" ht="10.5" thickBot="1">
      <c r="A4" s="5"/>
      <c r="B4" s="6"/>
      <c r="C4" s="6"/>
      <c r="D4" s="6"/>
      <c r="E4" s="6"/>
      <c r="F4" s="6"/>
      <c r="G4" s="6"/>
      <c r="H4" s="38"/>
      <c r="I4" s="6"/>
      <c r="J4" s="6"/>
      <c r="K4" s="7"/>
      <c r="L4" s="8"/>
    </row>
    <row r="5" spans="1:12" ht="39.75" customHeight="1">
      <c r="A5" s="10" t="s">
        <v>0</v>
      </c>
      <c r="B5" s="11" t="s">
        <v>1</v>
      </c>
      <c r="C5" s="12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39" t="s">
        <v>53</v>
      </c>
      <c r="I5" s="11" t="s">
        <v>7</v>
      </c>
      <c r="J5" s="11" t="s">
        <v>8</v>
      </c>
      <c r="K5" s="13" t="s">
        <v>9</v>
      </c>
      <c r="L5" s="14"/>
    </row>
    <row r="6" spans="1:12" ht="9.75">
      <c r="A6" s="16">
        <v>5</v>
      </c>
      <c r="B6" s="17" t="s">
        <v>10</v>
      </c>
      <c r="C6" s="15" t="s">
        <v>11</v>
      </c>
      <c r="D6" s="18">
        <v>44439</v>
      </c>
      <c r="E6" s="19">
        <v>183036</v>
      </c>
      <c r="F6" s="19">
        <v>8454704305</v>
      </c>
      <c r="G6" s="19">
        <v>7087423565</v>
      </c>
      <c r="H6" s="52">
        <f>SUM(G6*K6)/100</f>
        <v>25146178.80862</v>
      </c>
      <c r="I6" s="34">
        <v>0.34586</v>
      </c>
      <c r="J6" s="34">
        <v>0.00894</v>
      </c>
      <c r="K6" s="32">
        <f>SUM(I6+J6)</f>
        <v>0.3548</v>
      </c>
      <c r="L6" s="14"/>
    </row>
    <row r="7" spans="1:12" ht="9.75">
      <c r="A7" s="16">
        <v>75</v>
      </c>
      <c r="B7" s="17" t="s">
        <v>12</v>
      </c>
      <c r="C7" s="15" t="s">
        <v>13</v>
      </c>
      <c r="D7" s="18">
        <v>44461</v>
      </c>
      <c r="E7" s="19">
        <v>13790</v>
      </c>
      <c r="F7" s="19">
        <v>1082818963</v>
      </c>
      <c r="G7" s="19">
        <v>944858171</v>
      </c>
      <c r="H7" s="52">
        <f aca="true" t="shared" si="0" ref="H7:H28">SUM(G7*K7)/100</f>
        <v>944858.1710000001</v>
      </c>
      <c r="I7" s="34">
        <v>0.0845</v>
      </c>
      <c r="J7" s="35">
        <v>0.0155</v>
      </c>
      <c r="K7" s="32">
        <f aca="true" t="shared" si="1" ref="K7:K28">SUM(I7+J7)</f>
        <v>0.1</v>
      </c>
      <c r="L7" s="14"/>
    </row>
    <row r="8" spans="1:12" ht="9.75">
      <c r="A8" s="16">
        <v>73</v>
      </c>
      <c r="B8" s="17" t="s">
        <v>14</v>
      </c>
      <c r="C8" s="15" t="s">
        <v>15</v>
      </c>
      <c r="D8" s="18">
        <v>44453</v>
      </c>
      <c r="E8" s="19">
        <v>12639</v>
      </c>
      <c r="F8" s="19">
        <v>195473190</v>
      </c>
      <c r="G8" s="19">
        <v>174519146</v>
      </c>
      <c r="H8" s="52">
        <f t="shared" si="0"/>
        <v>148864.831538</v>
      </c>
      <c r="I8" s="34">
        <v>0.057883</v>
      </c>
      <c r="J8" s="35">
        <v>0.027417</v>
      </c>
      <c r="K8" s="32">
        <f t="shared" si="1"/>
        <v>0.0853</v>
      </c>
      <c r="L8" s="14"/>
    </row>
    <row r="9" spans="1:12" ht="9.75">
      <c r="A9" s="16">
        <v>70</v>
      </c>
      <c r="B9" s="17" t="s">
        <v>16</v>
      </c>
      <c r="C9" s="15" t="s">
        <v>17</v>
      </c>
      <c r="D9" s="18">
        <v>44453</v>
      </c>
      <c r="E9" s="19">
        <v>39859</v>
      </c>
      <c r="F9" s="19">
        <v>804034430</v>
      </c>
      <c r="G9" s="19">
        <v>720421899</v>
      </c>
      <c r="H9" s="52">
        <f t="shared" si="0"/>
        <v>720421.8990000001</v>
      </c>
      <c r="I9" s="34">
        <v>0.042793</v>
      </c>
      <c r="J9" s="35">
        <v>0.057207</v>
      </c>
      <c r="K9" s="32">
        <f t="shared" si="1"/>
        <v>0.1</v>
      </c>
      <c r="L9" s="14"/>
    </row>
    <row r="10" spans="1:12" ht="9.75">
      <c r="A10" s="16">
        <v>71</v>
      </c>
      <c r="B10" s="17" t="s">
        <v>18</v>
      </c>
      <c r="C10" s="15" t="s">
        <v>19</v>
      </c>
      <c r="D10" s="18">
        <v>44459</v>
      </c>
      <c r="E10" s="19">
        <v>33327</v>
      </c>
      <c r="F10" s="19">
        <v>496682711</v>
      </c>
      <c r="G10" s="19">
        <v>458411356</v>
      </c>
      <c r="H10" s="52">
        <f t="shared" si="0"/>
        <v>458411.356</v>
      </c>
      <c r="I10" s="34">
        <v>0.1</v>
      </c>
      <c r="J10" s="35">
        <v>0</v>
      </c>
      <c r="K10" s="32">
        <f t="shared" si="1"/>
        <v>0.1</v>
      </c>
      <c r="L10" s="14"/>
    </row>
    <row r="11" spans="1:12" ht="9.75">
      <c r="A11" s="16">
        <v>76</v>
      </c>
      <c r="B11" s="17"/>
      <c r="C11" s="15" t="s">
        <v>46</v>
      </c>
      <c r="D11" s="18">
        <v>44452</v>
      </c>
      <c r="E11" s="19">
        <v>26825</v>
      </c>
      <c r="F11" s="19">
        <v>1116630650</v>
      </c>
      <c r="G11" s="19">
        <v>928483532</v>
      </c>
      <c r="H11" s="52">
        <f t="shared" si="0"/>
        <v>855699.7079265199</v>
      </c>
      <c r="I11" s="34">
        <v>0.05425</v>
      </c>
      <c r="J11" s="35">
        <v>0.037911</v>
      </c>
      <c r="K11" s="32">
        <f t="shared" si="1"/>
        <v>0.09216099999999999</v>
      </c>
      <c r="L11" s="14"/>
    </row>
    <row r="12" spans="1:12" ht="9.75">
      <c r="A12" s="16">
        <v>77</v>
      </c>
      <c r="B12" s="17"/>
      <c r="C12" s="15" t="s">
        <v>47</v>
      </c>
      <c r="D12" s="18">
        <v>44453</v>
      </c>
      <c r="E12" s="19">
        <v>13407</v>
      </c>
      <c r="F12" s="19">
        <v>231720170</v>
      </c>
      <c r="G12" s="19">
        <v>204259224</v>
      </c>
      <c r="H12" s="52">
        <f t="shared" si="0"/>
        <v>204259.22400000002</v>
      </c>
      <c r="I12" s="34">
        <v>0.060802</v>
      </c>
      <c r="J12" s="35">
        <v>0.039198</v>
      </c>
      <c r="K12" s="32">
        <f t="shared" si="1"/>
        <v>0.1</v>
      </c>
      <c r="L12" s="14"/>
    </row>
    <row r="13" spans="1:12" ht="9.75">
      <c r="A13" s="16">
        <v>78</v>
      </c>
      <c r="B13" s="17"/>
      <c r="C13" s="15" t="s">
        <v>48</v>
      </c>
      <c r="D13" s="18">
        <v>44460</v>
      </c>
      <c r="E13" s="19">
        <v>27842</v>
      </c>
      <c r="F13" s="19">
        <v>700238180</v>
      </c>
      <c r="G13" s="19">
        <v>652901529</v>
      </c>
      <c r="H13" s="52">
        <f t="shared" si="0"/>
        <v>546961.72690446</v>
      </c>
      <c r="I13" s="34">
        <v>0.050595</v>
      </c>
      <c r="J13" s="35">
        <v>0.033179</v>
      </c>
      <c r="K13" s="32">
        <f t="shared" si="1"/>
        <v>0.083774</v>
      </c>
      <c r="L13" s="14"/>
    </row>
    <row r="14" spans="1:12" ht="9.75">
      <c r="A14" s="16">
        <v>79</v>
      </c>
      <c r="B14" s="17"/>
      <c r="C14" s="15" t="s">
        <v>49</v>
      </c>
      <c r="D14" s="18">
        <v>44459</v>
      </c>
      <c r="E14" s="19">
        <v>7122</v>
      </c>
      <c r="F14" s="19">
        <v>257278880</v>
      </c>
      <c r="G14" s="19">
        <v>215656868</v>
      </c>
      <c r="H14" s="52">
        <f t="shared" si="0"/>
        <v>215656.86800000002</v>
      </c>
      <c r="I14" s="34">
        <v>0.067078</v>
      </c>
      <c r="J14" s="35">
        <v>0.032922</v>
      </c>
      <c r="K14" s="32">
        <f t="shared" si="1"/>
        <v>0.1</v>
      </c>
      <c r="L14" s="14"/>
    </row>
    <row r="15" spans="1:12" ht="9.75">
      <c r="A15" s="16">
        <v>72</v>
      </c>
      <c r="B15" s="17"/>
      <c r="C15" s="15" t="s">
        <v>50</v>
      </c>
      <c r="D15" s="18">
        <v>44432</v>
      </c>
      <c r="E15" s="19">
        <v>21308</v>
      </c>
      <c r="F15" s="19">
        <v>540955339</v>
      </c>
      <c r="G15" s="19">
        <v>516803172</v>
      </c>
      <c r="H15" s="52">
        <f t="shared" si="0"/>
        <v>361762.22040000005</v>
      </c>
      <c r="I15" s="34">
        <v>0.034768</v>
      </c>
      <c r="J15" s="35">
        <v>0.035232</v>
      </c>
      <c r="K15" s="32">
        <f t="shared" si="1"/>
        <v>0.07</v>
      </c>
      <c r="L15" s="14"/>
    </row>
    <row r="16" spans="1:12" ht="9.75">
      <c r="A16" s="16"/>
      <c r="B16" s="17"/>
      <c r="D16" s="17"/>
      <c r="G16" s="19"/>
      <c r="H16" s="52">
        <f t="shared" si="0"/>
        <v>0</v>
      </c>
      <c r="I16" s="34"/>
      <c r="J16" s="34"/>
      <c r="K16" s="32"/>
      <c r="L16" s="14"/>
    </row>
    <row r="17" spans="1:12" ht="9.75">
      <c r="A17" s="16">
        <v>33</v>
      </c>
      <c r="B17" s="17" t="s">
        <v>20</v>
      </c>
      <c r="C17" s="15" t="s">
        <v>45</v>
      </c>
      <c r="D17" s="18">
        <v>44431</v>
      </c>
      <c r="E17" s="19">
        <v>27692</v>
      </c>
      <c r="F17" s="19">
        <v>714543958</v>
      </c>
      <c r="G17" s="19">
        <v>665005475</v>
      </c>
      <c r="H17" s="52">
        <f t="shared" si="0"/>
        <v>6231101.30075</v>
      </c>
      <c r="I17" s="34">
        <v>0.872</v>
      </c>
      <c r="J17" s="34">
        <v>0.065</v>
      </c>
      <c r="K17" s="32">
        <f t="shared" si="1"/>
        <v>0.937</v>
      </c>
      <c r="L17" s="14"/>
    </row>
    <row r="18" spans="1:12" ht="9.75">
      <c r="A18" s="16">
        <v>42</v>
      </c>
      <c r="B18" s="17" t="s">
        <v>21</v>
      </c>
      <c r="C18" s="15" t="s">
        <v>22</v>
      </c>
      <c r="D18" s="18">
        <v>44424</v>
      </c>
      <c r="E18" s="19">
        <v>38510</v>
      </c>
      <c r="F18" s="19">
        <v>3275254123</v>
      </c>
      <c r="G18" s="19">
        <v>2798087552</v>
      </c>
      <c r="H18" s="52">
        <f t="shared" si="0"/>
        <v>33856859.379200004</v>
      </c>
      <c r="I18" s="34">
        <v>0.961</v>
      </c>
      <c r="J18" s="34">
        <v>0.249</v>
      </c>
      <c r="K18" s="32">
        <f t="shared" si="1"/>
        <v>1.21</v>
      </c>
      <c r="L18" s="14"/>
    </row>
    <row r="19" spans="1:12" ht="9.75">
      <c r="A19" s="16">
        <v>34</v>
      </c>
      <c r="B19" s="17" t="s">
        <v>23</v>
      </c>
      <c r="C19" s="15" t="s">
        <v>24</v>
      </c>
      <c r="D19" s="18">
        <v>44439</v>
      </c>
      <c r="E19" s="19">
        <v>6901</v>
      </c>
      <c r="F19" s="19">
        <v>243817810</v>
      </c>
      <c r="G19" s="19">
        <v>182606974</v>
      </c>
      <c r="H19" s="52">
        <f t="shared" si="0"/>
        <v>1975990.065654</v>
      </c>
      <c r="I19" s="34">
        <v>1.0021</v>
      </c>
      <c r="J19" s="34">
        <v>0.08</v>
      </c>
      <c r="K19" s="32">
        <f t="shared" si="1"/>
        <v>1.0821</v>
      </c>
      <c r="L19" s="14"/>
    </row>
    <row r="20" spans="1:12" ht="9.75">
      <c r="A20" s="16">
        <v>35</v>
      </c>
      <c r="B20" s="17" t="s">
        <v>25</v>
      </c>
      <c r="C20" s="15" t="s">
        <v>26</v>
      </c>
      <c r="D20" s="18">
        <v>44434</v>
      </c>
      <c r="E20" s="19">
        <v>10894</v>
      </c>
      <c r="F20" s="19">
        <v>278879220</v>
      </c>
      <c r="G20" s="19">
        <v>217932341</v>
      </c>
      <c r="H20" s="52">
        <f t="shared" si="0"/>
        <v>2085830.4357109999</v>
      </c>
      <c r="I20" s="34">
        <v>0.9571</v>
      </c>
      <c r="J20" s="35">
        <v>0</v>
      </c>
      <c r="K20" s="32">
        <f t="shared" si="1"/>
        <v>0.9571</v>
      </c>
      <c r="L20" s="14"/>
    </row>
    <row r="21" spans="1:12" ht="9.75">
      <c r="A21" s="16">
        <v>36</v>
      </c>
      <c r="B21" s="17" t="s">
        <v>27</v>
      </c>
      <c r="C21" s="15" t="s">
        <v>28</v>
      </c>
      <c r="D21" s="18">
        <v>44438</v>
      </c>
      <c r="E21" s="19">
        <v>94474</v>
      </c>
      <c r="F21" s="19">
        <v>3392855093</v>
      </c>
      <c r="G21" s="19">
        <v>2523601549</v>
      </c>
      <c r="H21" s="52">
        <f t="shared" si="0"/>
        <v>31628298.213617</v>
      </c>
      <c r="I21" s="34">
        <v>0.9634</v>
      </c>
      <c r="J21" s="35">
        <v>0.2899</v>
      </c>
      <c r="K21" s="32">
        <f t="shared" si="1"/>
        <v>1.2533</v>
      </c>
      <c r="L21" s="14"/>
    </row>
    <row r="22" spans="1:12" ht="9.75">
      <c r="A22" s="16">
        <v>43</v>
      </c>
      <c r="B22" s="17" t="s">
        <v>29</v>
      </c>
      <c r="C22" s="15" t="s">
        <v>30</v>
      </c>
      <c r="D22" s="18">
        <v>44416</v>
      </c>
      <c r="E22" s="20">
        <v>132</v>
      </c>
      <c r="F22" s="20">
        <v>9981530</v>
      </c>
      <c r="G22" s="19">
        <v>8844750</v>
      </c>
      <c r="H22" s="52">
        <f t="shared" si="0"/>
        <v>98722.62297</v>
      </c>
      <c r="I22" s="34">
        <v>0.9912</v>
      </c>
      <c r="J22" s="43">
        <v>0.124972</v>
      </c>
      <c r="K22" s="32">
        <f t="shared" si="1"/>
        <v>1.116172</v>
      </c>
      <c r="L22" s="14"/>
    </row>
    <row r="23" spans="1:12" ht="9.75">
      <c r="A23" s="16">
        <v>44</v>
      </c>
      <c r="B23" s="17" t="s">
        <v>31</v>
      </c>
      <c r="C23" s="15" t="s">
        <v>32</v>
      </c>
      <c r="D23" s="18">
        <v>44431</v>
      </c>
      <c r="E23" s="20">
        <v>89</v>
      </c>
      <c r="F23" s="20">
        <v>3497110</v>
      </c>
      <c r="G23" s="19">
        <v>2987032</v>
      </c>
      <c r="H23" s="52">
        <f t="shared" si="0"/>
        <v>37290.10748800001</v>
      </c>
      <c r="I23" s="34">
        <v>1.0478</v>
      </c>
      <c r="J23" s="43">
        <v>0.2006</v>
      </c>
      <c r="K23" s="32">
        <f t="shared" si="1"/>
        <v>1.2484000000000002</v>
      </c>
      <c r="L23" s="14"/>
    </row>
    <row r="24" spans="1:12" ht="9.75">
      <c r="A24" s="16">
        <v>37</v>
      </c>
      <c r="B24" s="17" t="s">
        <v>33</v>
      </c>
      <c r="C24" s="15" t="s">
        <v>34</v>
      </c>
      <c r="D24" s="18">
        <v>44424</v>
      </c>
      <c r="E24" s="19">
        <v>19412</v>
      </c>
      <c r="F24" s="19">
        <v>535878701</v>
      </c>
      <c r="G24" s="19">
        <v>474128618</v>
      </c>
      <c r="H24" s="52">
        <f t="shared" si="0"/>
        <v>5458642.779034</v>
      </c>
      <c r="I24" s="34">
        <v>0.872</v>
      </c>
      <c r="J24" s="43">
        <v>0.2793</v>
      </c>
      <c r="K24" s="32">
        <f t="shared" si="1"/>
        <v>1.1513</v>
      </c>
      <c r="L24" s="14"/>
    </row>
    <row r="25" spans="1:12" ht="9.75">
      <c r="A25" s="16">
        <v>13</v>
      </c>
      <c r="B25" s="17" t="s">
        <v>35</v>
      </c>
      <c r="C25" s="15" t="s">
        <v>36</v>
      </c>
      <c r="D25" s="18">
        <v>44460</v>
      </c>
      <c r="E25" s="19">
        <v>1971</v>
      </c>
      <c r="F25" s="19">
        <v>324870260</v>
      </c>
      <c r="G25" s="19">
        <v>279109730</v>
      </c>
      <c r="H25" s="52">
        <f t="shared" si="0"/>
        <v>953106.6971013001</v>
      </c>
      <c r="I25" s="34">
        <v>0.164492</v>
      </c>
      <c r="J25" s="43">
        <v>0.176989</v>
      </c>
      <c r="K25" s="32">
        <f t="shared" si="1"/>
        <v>0.34148100000000003</v>
      </c>
      <c r="L25" s="14"/>
    </row>
    <row r="26" spans="1:12" ht="9.75">
      <c r="A26" s="16">
        <v>16</v>
      </c>
      <c r="B26" s="17" t="s">
        <v>37</v>
      </c>
      <c r="C26" s="15" t="s">
        <v>38</v>
      </c>
      <c r="D26" s="18">
        <v>44427</v>
      </c>
      <c r="E26" s="20">
        <v>1544</v>
      </c>
      <c r="F26" s="20">
        <v>370994140</v>
      </c>
      <c r="G26" s="19">
        <v>361942940</v>
      </c>
      <c r="H26" s="52">
        <f t="shared" si="0"/>
        <v>2022899.0916599997</v>
      </c>
      <c r="I26" s="34">
        <v>0.413</v>
      </c>
      <c r="J26" s="43">
        <v>0.1459</v>
      </c>
      <c r="K26" s="32">
        <f t="shared" si="1"/>
        <v>0.5589</v>
      </c>
      <c r="L26" s="14"/>
    </row>
    <row r="27" spans="1:12" ht="9.75">
      <c r="A27" s="16">
        <v>12</v>
      </c>
      <c r="B27" s="17" t="s">
        <v>39</v>
      </c>
      <c r="C27" s="15" t="s">
        <v>40</v>
      </c>
      <c r="D27" s="18">
        <v>44448</v>
      </c>
      <c r="E27" s="19">
        <v>17842</v>
      </c>
      <c r="F27" s="19">
        <v>1542492333</v>
      </c>
      <c r="G27" s="19">
        <v>1083098550</v>
      </c>
      <c r="H27" s="52">
        <f t="shared" si="0"/>
        <v>6142901.73618</v>
      </c>
      <c r="I27" s="34">
        <v>0.474093</v>
      </c>
      <c r="J27" s="43">
        <v>0.093067</v>
      </c>
      <c r="K27" s="32">
        <f t="shared" si="1"/>
        <v>0.56716</v>
      </c>
      <c r="L27" s="14"/>
    </row>
    <row r="28" spans="1:12" ht="10.5" thickBot="1">
      <c r="A28" s="16">
        <v>14</v>
      </c>
      <c r="B28" s="17" t="s">
        <v>41</v>
      </c>
      <c r="C28" s="15" t="s">
        <v>42</v>
      </c>
      <c r="D28" s="18">
        <v>44453</v>
      </c>
      <c r="E28" s="19">
        <v>3447</v>
      </c>
      <c r="F28" s="31">
        <v>224093590</v>
      </c>
      <c r="G28" s="31">
        <v>210703051</v>
      </c>
      <c r="H28" s="54">
        <f>SUM(G28*K28)/100</f>
        <v>65041.503407088</v>
      </c>
      <c r="I28" s="34">
        <v>0.0308688</v>
      </c>
      <c r="J28" s="44">
        <v>0</v>
      </c>
      <c r="K28" s="32">
        <f t="shared" si="1"/>
        <v>0.0308688</v>
      </c>
      <c r="L28" s="14"/>
    </row>
    <row r="29" spans="2:12" ht="9.75">
      <c r="B29" s="15"/>
      <c r="F29" s="9"/>
      <c r="G29" s="9"/>
      <c r="H29" s="45"/>
      <c r="I29" s="36"/>
      <c r="J29" s="36"/>
      <c r="K29" s="33"/>
      <c r="L29" s="14"/>
    </row>
    <row r="30" spans="2:12" ht="10.5" thickBot="1">
      <c r="B30" s="15"/>
      <c r="C30" s="29" t="s">
        <v>44</v>
      </c>
      <c r="F30" s="30">
        <f>SUM(F6:F28)</f>
        <v>24797694686</v>
      </c>
      <c r="G30" s="30">
        <f>SUM(G6:G28)</f>
        <v>20711787024</v>
      </c>
      <c r="H30" s="53">
        <f>SUM(H6:H15,H17:H28)</f>
        <v>120159758.74616134</v>
      </c>
      <c r="I30" s="36"/>
      <c r="J30" s="36"/>
      <c r="K30" s="33"/>
      <c r="L30" s="14"/>
    </row>
    <row r="31" spans="2:12" ht="10.5" thickTop="1">
      <c r="B31" s="15"/>
      <c r="H31" s="42"/>
      <c r="K31" s="33"/>
      <c r="L31" s="14"/>
    </row>
    <row r="32" spans="2:12" ht="9.75">
      <c r="B32" s="15"/>
      <c r="K32" s="33"/>
      <c r="L32" s="14"/>
    </row>
    <row r="33" spans="2:12" ht="9.75">
      <c r="B33" s="15"/>
      <c r="K33" s="33"/>
      <c r="L33" s="14"/>
    </row>
    <row r="34" spans="2:12" ht="9.75">
      <c r="B34" s="15"/>
      <c r="K34" s="33"/>
      <c r="L34" s="14"/>
    </row>
    <row r="35" spans="2:12" ht="9.75">
      <c r="B35" s="15"/>
      <c r="K35" s="22"/>
      <c r="L35" s="14"/>
    </row>
    <row r="36" spans="2:12" ht="9.75">
      <c r="B36" s="15"/>
      <c r="K36" s="22"/>
      <c r="L36" s="14"/>
    </row>
    <row r="37" spans="1:12" ht="9.75">
      <c r="A37" s="28" t="s">
        <v>43</v>
      </c>
      <c r="B37" s="23"/>
      <c r="K37" s="22"/>
      <c r="L37" s="14"/>
    </row>
    <row r="38" spans="1:12" ht="10.5" thickBot="1">
      <c r="A38" s="24"/>
      <c r="B38" s="25"/>
      <c r="C38" s="25"/>
      <c r="D38" s="25"/>
      <c r="E38" s="25"/>
      <c r="F38" s="25"/>
      <c r="G38" s="25"/>
      <c r="H38" s="41"/>
      <c r="I38" s="25"/>
      <c r="J38" s="25"/>
      <c r="K38" s="26"/>
      <c r="L38" s="14"/>
    </row>
    <row r="39" spans="1:11" ht="9.75">
      <c r="A39" s="27"/>
      <c r="B39" s="8"/>
      <c r="C39" s="9"/>
      <c r="D39" s="9"/>
      <c r="E39" s="9"/>
      <c r="F39" s="9"/>
      <c r="G39" s="9"/>
      <c r="H39" s="42"/>
      <c r="I39" s="9"/>
      <c r="J39" s="9"/>
      <c r="K39" s="9"/>
    </row>
  </sheetData>
  <sheetProtection/>
  <mergeCells count="2">
    <mergeCell ref="A1:K1"/>
    <mergeCell ref="A3:K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Morris</dc:creator>
  <cp:keywords/>
  <dc:description/>
  <cp:lastModifiedBy>Stacy Morris</cp:lastModifiedBy>
  <cp:lastPrinted>2021-11-09T18:56:46Z</cp:lastPrinted>
  <dcterms:created xsi:type="dcterms:W3CDTF">1996-10-14T23:33:28Z</dcterms:created>
  <dcterms:modified xsi:type="dcterms:W3CDTF">2021-11-09T19:00:42Z</dcterms:modified>
  <cp:category/>
  <cp:version/>
  <cp:contentType/>
  <cp:contentStatus/>
</cp:coreProperties>
</file>